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4855" windowHeight="12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5" i="1"/>
  <c r="B42"/>
  <c r="B39" s="1"/>
  <c r="E28"/>
  <c r="E29"/>
  <c r="E27"/>
  <c r="E26"/>
  <c r="E25"/>
  <c r="E24"/>
  <c r="C29"/>
  <c r="C28"/>
  <c r="C27"/>
  <c r="C26"/>
  <c r="C25"/>
  <c r="C24"/>
  <c r="C23"/>
  <c r="B35"/>
  <c r="B29"/>
  <c r="B28"/>
  <c r="E15"/>
  <c r="E16"/>
  <c r="G16"/>
  <c r="I16"/>
  <c r="I15"/>
  <c r="G15"/>
  <c r="E5"/>
  <c r="I5"/>
  <c r="G5"/>
  <c r="I14"/>
  <c r="I4"/>
  <c r="G14"/>
  <c r="E14"/>
  <c r="I6"/>
  <c r="G9"/>
  <c r="G8"/>
  <c r="G6"/>
  <c r="G4"/>
  <c r="C7"/>
  <c r="G7" s="1"/>
  <c r="C9"/>
  <c r="I9" s="1"/>
  <c r="C8"/>
  <c r="I8" s="1"/>
  <c r="E6"/>
  <c r="E4"/>
  <c r="I7" l="1"/>
</calcChain>
</file>

<file path=xl/sharedStrings.xml><?xml version="1.0" encoding="utf-8"?>
<sst xmlns="http://schemas.openxmlformats.org/spreadsheetml/2006/main" count="92" uniqueCount="42">
  <si>
    <t>Moon</t>
  </si>
  <si>
    <t>Sun</t>
  </si>
  <si>
    <t>Pluto</t>
  </si>
  <si>
    <t>Proxima Centauri</t>
  </si>
  <si>
    <t>Andromeda Galaxy</t>
  </si>
  <si>
    <t>Edge of Universe</t>
  </si>
  <si>
    <t>Distance from Earth</t>
  </si>
  <si>
    <t>Time from Earth (Car at 55 mph)</t>
  </si>
  <si>
    <t>Time from Earth (Light Speed)</t>
  </si>
  <si>
    <t>Time from Earth (Commercial Jet at 550 mph)</t>
  </si>
  <si>
    <t>Earth</t>
  </si>
  <si>
    <t>Time from Sun (Light Speed)</t>
  </si>
  <si>
    <t>Time from Sun (Commercial Jet at 550 mph)</t>
  </si>
  <si>
    <t>Time from Sun (Car at 55 mph)</t>
  </si>
  <si>
    <t>miles/sec</t>
  </si>
  <si>
    <t>years</t>
  </si>
  <si>
    <t>minutes</t>
  </si>
  <si>
    <t>hours</t>
  </si>
  <si>
    <t>seconds</t>
  </si>
  <si>
    <t>days</t>
  </si>
  <si>
    <t>miles</t>
  </si>
  <si>
    <t>Distance from Sun</t>
  </si>
  <si>
    <t>Speed of Light (vacuum)</t>
  </si>
  <si>
    <t>Mars</t>
  </si>
  <si>
    <t>Mars (shortest)</t>
  </si>
  <si>
    <t>Mars (longest)</t>
  </si>
  <si>
    <t>inches</t>
  </si>
  <si>
    <t>Soccer Ball Diameter</t>
  </si>
  <si>
    <t>Soccer Field Length</t>
  </si>
  <si>
    <t>feet</t>
  </si>
  <si>
    <t>Diameter (miles)</t>
  </si>
  <si>
    <t>Universe</t>
  </si>
  <si>
    <t>Scaling factor</t>
  </si>
  <si>
    <t>Diameter if Sun = Soccer Ball</t>
  </si>
  <si>
    <t>yards</t>
  </si>
  <si>
    <t>Scaled distance from Sun</t>
  </si>
  <si>
    <t>miles/inch</t>
  </si>
  <si>
    <t>T (rocket)</t>
  </si>
  <si>
    <t>% of c</t>
  </si>
  <si>
    <t>T (Earth) years</t>
  </si>
  <si>
    <t>converted to hours</t>
  </si>
  <si>
    <t>=</t>
  </si>
</sst>
</file>

<file path=xl/styles.xml><?xml version="1.0" encoding="utf-8"?>
<styleSheet xmlns="http://schemas.openxmlformats.org/spreadsheetml/2006/main">
  <numFmts count="1">
    <numFmt numFmtId="164" formatCode="0.00000000000000000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1" fontId="0" fillId="0" borderId="0" xfId="0" applyNumberFormat="1"/>
    <xf numFmtId="3" fontId="0" fillId="0" borderId="0" xfId="0" applyNumberFormat="1"/>
    <xf numFmtId="3" fontId="0" fillId="0" borderId="0" xfId="0" applyNumberFormat="1" applyFont="1"/>
    <xf numFmtId="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3" xfId="0" applyFill="1" applyBorder="1"/>
    <xf numFmtId="16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Fill="1" applyBorder="1"/>
    <xf numFmtId="0" fontId="0" fillId="0" borderId="9" xfId="0" applyBorder="1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topLeftCell="A21" workbookViewId="0">
      <selection activeCell="H45" sqref="H45"/>
    </sheetView>
  </sheetViews>
  <sheetFormatPr defaultRowHeight="15"/>
  <cols>
    <col min="1" max="1" width="22.85546875" customWidth="1"/>
    <col min="2" max="2" width="30.42578125" customWidth="1"/>
    <col min="3" max="3" width="34.140625" customWidth="1"/>
    <col min="4" max="4" width="10.28515625" customWidth="1"/>
    <col min="5" max="5" width="29.7109375" customWidth="1"/>
    <col min="6" max="6" width="10.28515625" customWidth="1"/>
    <col min="7" max="7" width="42" customWidth="1"/>
    <col min="8" max="8" width="8.85546875" customWidth="1"/>
    <col min="9" max="9" width="29.28515625" customWidth="1"/>
  </cols>
  <sheetData>
    <row r="2" spans="1:10">
      <c r="A2" s="6"/>
      <c r="B2" s="7"/>
      <c r="C2" s="8" t="s">
        <v>21</v>
      </c>
      <c r="D2" s="8"/>
      <c r="E2" s="7" t="s">
        <v>11</v>
      </c>
      <c r="F2" s="7"/>
      <c r="G2" s="7" t="s">
        <v>12</v>
      </c>
      <c r="H2" s="7"/>
      <c r="I2" s="7" t="s">
        <v>13</v>
      </c>
      <c r="J2" s="9"/>
    </row>
    <row r="4" spans="1:10">
      <c r="A4" t="s">
        <v>10</v>
      </c>
      <c r="C4" s="3">
        <v>92750000</v>
      </c>
      <c r="D4" s="3" t="s">
        <v>20</v>
      </c>
      <c r="E4" s="5">
        <f>((C4/$B$19)/60)</f>
        <v>8.2983328442640421</v>
      </c>
      <c r="F4" t="s">
        <v>16</v>
      </c>
      <c r="G4" s="5">
        <f t="shared" ref="G4:G9" si="0">(($C4/550)/24)/365.25</f>
        <v>19.237550038371396</v>
      </c>
      <c r="H4" s="2" t="s">
        <v>15</v>
      </c>
      <c r="I4" s="5">
        <f t="shared" ref="I4:I9" si="1">(($C4/55)/24)/365.25</f>
        <v>192.37550038371396</v>
      </c>
      <c r="J4" t="s">
        <v>15</v>
      </c>
    </row>
    <row r="5" spans="1:10">
      <c r="A5" t="s">
        <v>23</v>
      </c>
      <c r="C5" s="3">
        <v>141600000</v>
      </c>
      <c r="D5" s="3" t="s">
        <v>20</v>
      </c>
      <c r="E5" s="5">
        <f>((C5/$B$19)/60)</f>
        <v>12.668937258736262</v>
      </c>
      <c r="F5" t="s">
        <v>16</v>
      </c>
      <c r="G5" s="5">
        <f t="shared" si="0"/>
        <v>29.369672080144355</v>
      </c>
      <c r="H5" s="2" t="s">
        <v>15</v>
      </c>
      <c r="I5" s="5">
        <f t="shared" si="1"/>
        <v>293.69672080144363</v>
      </c>
      <c r="J5" t="s">
        <v>15</v>
      </c>
    </row>
    <row r="6" spans="1:10">
      <c r="A6" t="s">
        <v>2</v>
      </c>
      <c r="C6" s="3">
        <v>3670000000</v>
      </c>
      <c r="D6" s="3" t="s">
        <v>20</v>
      </c>
      <c r="E6" s="5">
        <f>((C6/$B$19)/3600)</f>
        <v>5.4725752989126741</v>
      </c>
      <c r="F6" t="s">
        <v>17</v>
      </c>
      <c r="G6" s="5">
        <f t="shared" si="0"/>
        <v>761.20548399809184</v>
      </c>
      <c r="H6" t="s">
        <v>15</v>
      </c>
      <c r="I6" s="5">
        <f t="shared" si="1"/>
        <v>7612.0548399809177</v>
      </c>
      <c r="J6" t="s">
        <v>15</v>
      </c>
    </row>
    <row r="7" spans="1:10">
      <c r="A7" t="s">
        <v>3</v>
      </c>
      <c r="C7" s="3">
        <f>E7*365.25*24*3600*$B$19</f>
        <v>24807799068013.586</v>
      </c>
      <c r="D7" s="3" t="s">
        <v>20</v>
      </c>
      <c r="E7" s="5">
        <v>4.22</v>
      </c>
      <c r="F7" t="s">
        <v>15</v>
      </c>
      <c r="G7" s="3">
        <f t="shared" si="0"/>
        <v>5145458.5004072739</v>
      </c>
      <c r="H7" t="s">
        <v>15</v>
      </c>
      <c r="I7" s="3">
        <f t="shared" si="1"/>
        <v>51454585.004072726</v>
      </c>
      <c r="J7" t="s">
        <v>15</v>
      </c>
    </row>
    <row r="8" spans="1:10">
      <c r="A8" t="s">
        <v>4</v>
      </c>
      <c r="C8" s="3">
        <f>E8*365.25*24*3600*$B$19</f>
        <v>1.4814135936349344E+19</v>
      </c>
      <c r="D8" s="3" t="s">
        <v>20</v>
      </c>
      <c r="E8" s="3">
        <v>2520000</v>
      </c>
      <c r="F8" t="s">
        <v>15</v>
      </c>
      <c r="G8" s="3">
        <f t="shared" si="0"/>
        <v>3072643464698.1816</v>
      </c>
      <c r="H8" s="2" t="s">
        <v>15</v>
      </c>
      <c r="I8" s="3">
        <f t="shared" si="1"/>
        <v>30726434646981.82</v>
      </c>
      <c r="J8" t="s">
        <v>15</v>
      </c>
    </row>
    <row r="9" spans="1:10">
      <c r="A9" t="s">
        <v>5</v>
      </c>
      <c r="C9" s="3">
        <f>E9*365.25*24*3600*$B$19</f>
        <v>8.053716759047064E+22</v>
      </c>
      <c r="D9" s="3" t="s">
        <v>20</v>
      </c>
      <c r="E9" s="3">
        <v>13700000000</v>
      </c>
      <c r="F9" s="2" t="s">
        <v>15</v>
      </c>
      <c r="G9" s="3">
        <f t="shared" si="0"/>
        <v>1.670445058189091E+16</v>
      </c>
      <c r="H9" t="s">
        <v>15</v>
      </c>
      <c r="I9" s="3">
        <f t="shared" si="1"/>
        <v>1.6704450581890909E+17</v>
      </c>
      <c r="J9" t="s">
        <v>15</v>
      </c>
    </row>
    <row r="10" spans="1:10">
      <c r="C10" s="3"/>
      <c r="D10" s="3"/>
      <c r="E10" s="5"/>
      <c r="F10" s="2"/>
      <c r="G10" s="5"/>
      <c r="I10" s="5"/>
    </row>
    <row r="12" spans="1:10">
      <c r="A12" s="6"/>
      <c r="B12" s="7"/>
      <c r="C12" s="7" t="s">
        <v>6</v>
      </c>
      <c r="D12" s="7"/>
      <c r="E12" s="7" t="s">
        <v>8</v>
      </c>
      <c r="F12" s="7"/>
      <c r="G12" s="7" t="s">
        <v>9</v>
      </c>
      <c r="H12" s="7"/>
      <c r="I12" s="7" t="s">
        <v>7</v>
      </c>
      <c r="J12" s="9"/>
    </row>
    <row r="14" spans="1:10">
      <c r="A14" t="s">
        <v>0</v>
      </c>
      <c r="C14" s="4">
        <v>238857</v>
      </c>
      <c r="D14" s="3" t="s">
        <v>20</v>
      </c>
      <c r="E14" s="5">
        <f>(C14/$B$19)</f>
        <v>1.2822306554279523</v>
      </c>
      <c r="F14" t="s">
        <v>18</v>
      </c>
      <c r="G14" s="5">
        <f>(($C14/550)/24)</f>
        <v>18.095227272727275</v>
      </c>
      <c r="H14" t="s">
        <v>19</v>
      </c>
      <c r="I14" s="5">
        <f>(($C14/55)/24)</f>
        <v>180.95227272727274</v>
      </c>
      <c r="J14" t="s">
        <v>19</v>
      </c>
    </row>
    <row r="15" spans="1:10">
      <c r="A15" t="s">
        <v>24</v>
      </c>
      <c r="C15" s="3">
        <v>33864729.976000004</v>
      </c>
      <c r="D15" t="s">
        <v>20</v>
      </c>
      <c r="E15" s="5">
        <f>((C15/$B$19)/60)</f>
        <v>3.0298738654660253</v>
      </c>
      <c r="F15" t="s">
        <v>16</v>
      </c>
      <c r="G15" s="5">
        <f>((($C15/550)/24)/365.25)</f>
        <v>7.02398315309149</v>
      </c>
      <c r="H15" t="s">
        <v>15</v>
      </c>
      <c r="I15" s="5">
        <f>((($C15/55)/24)/365.25)</f>
        <v>70.239831530914898</v>
      </c>
      <c r="J15" t="s">
        <v>15</v>
      </c>
    </row>
    <row r="16" spans="1:10">
      <c r="A16" t="s">
        <v>25</v>
      </c>
      <c r="C16" s="3">
        <v>249356259.44400001</v>
      </c>
      <c r="D16" t="s">
        <v>20</v>
      </c>
      <c r="E16" s="5">
        <f>((C16/$B$19)/60)</f>
        <v>22.309878573228797</v>
      </c>
      <c r="F16" t="s">
        <v>16</v>
      </c>
      <c r="G16" s="5">
        <f>((($C16/550)/24)/365.25)</f>
        <v>51.719714484475141</v>
      </c>
      <c r="H16" t="s">
        <v>15</v>
      </c>
      <c r="I16" s="5">
        <f>((($C16/55)/24)/365.25)</f>
        <v>517.19714484475151</v>
      </c>
      <c r="J16" t="s">
        <v>15</v>
      </c>
    </row>
    <row r="17" spans="1:9">
      <c r="C17" s="3"/>
      <c r="E17" s="5"/>
      <c r="G17" s="5"/>
      <c r="I17" s="5"/>
    </row>
    <row r="19" spans="1:9">
      <c r="A19" t="s">
        <v>22</v>
      </c>
      <c r="B19" s="3">
        <v>186282.397</v>
      </c>
      <c r="C19" t="s">
        <v>14</v>
      </c>
    </row>
    <row r="20" spans="1:9">
      <c r="B20" s="3"/>
    </row>
    <row r="21" spans="1:9">
      <c r="B21" t="s">
        <v>30</v>
      </c>
      <c r="C21" t="s">
        <v>33</v>
      </c>
      <c r="E21" s="1" t="s">
        <v>35</v>
      </c>
      <c r="G21" s="1"/>
    </row>
    <row r="23" spans="1:9">
      <c r="A23" t="s">
        <v>1</v>
      </c>
      <c r="B23" s="3">
        <v>870000</v>
      </c>
      <c r="C23" s="5">
        <f>$B23/$B$35</f>
        <v>27.5</v>
      </c>
      <c r="D23" t="s">
        <v>26</v>
      </c>
      <c r="E23" s="3"/>
    </row>
    <row r="24" spans="1:9">
      <c r="A24" t="s">
        <v>10</v>
      </c>
      <c r="B24" s="3">
        <v>7917.5117314838499</v>
      </c>
      <c r="C24" s="5">
        <f>$B24/$B$35</f>
        <v>0.25026617542046653</v>
      </c>
      <c r="D24" t="s">
        <v>26</v>
      </c>
      <c r="E24" s="3">
        <f>((($C4/$B$35)/12))/3</f>
        <v>81.437579821200515</v>
      </c>
      <c r="F24" t="s">
        <v>34</v>
      </c>
    </row>
    <row r="25" spans="1:9">
      <c r="A25" t="s">
        <v>0</v>
      </c>
      <c r="B25" s="3">
        <v>2158.64352183133</v>
      </c>
      <c r="C25" s="5">
        <f t="shared" ref="C25:C27" si="2">$B25/$B$35</f>
        <v>6.823298488547308E-2</v>
      </c>
      <c r="D25" t="s">
        <v>26</v>
      </c>
      <c r="E25" s="3">
        <f>((($C4/$B$35)/12))/3</f>
        <v>81.437579821200515</v>
      </c>
      <c r="F25" t="s">
        <v>34</v>
      </c>
    </row>
    <row r="26" spans="1:9">
      <c r="A26" t="s">
        <v>2</v>
      </c>
      <c r="B26" s="3">
        <v>1412.9980911469299</v>
      </c>
      <c r="C26" s="5">
        <f t="shared" si="2"/>
        <v>4.4663732766138588E-2</v>
      </c>
      <c r="D26" t="s">
        <v>26</v>
      </c>
      <c r="E26" s="3">
        <f>(($C6/$B$35)/12)/5280</f>
        <v>1.830898786717752</v>
      </c>
      <c r="F26" t="s">
        <v>20</v>
      </c>
    </row>
    <row r="27" spans="1:9">
      <c r="A27" t="s">
        <v>3</v>
      </c>
      <c r="B27" s="3">
        <v>125327.462618241</v>
      </c>
      <c r="C27" s="5">
        <f t="shared" si="2"/>
        <v>3.9615002551742844</v>
      </c>
      <c r="D27" t="s">
        <v>26</v>
      </c>
      <c r="E27" s="3">
        <f>(($C7/$B$35)/12)/5280</f>
        <v>12376.17689775582</v>
      </c>
      <c r="F27" t="s">
        <v>20</v>
      </c>
    </row>
    <row r="28" spans="1:9">
      <c r="A28" t="s">
        <v>4</v>
      </c>
      <c r="B28" s="3">
        <f>220000*365.25*24*3600*$B$19</f>
        <v>1.2932975817447839E+18</v>
      </c>
      <c r="C28" s="3">
        <f>(($B28/$B$35)/12)/5280</f>
        <v>645203534.95409477</v>
      </c>
      <c r="D28" t="s">
        <v>20</v>
      </c>
      <c r="E28" s="3">
        <f>(($C8/$B$35)/12)/5280</f>
        <v>7390513218.5650864</v>
      </c>
      <c r="F28" t="s">
        <v>20</v>
      </c>
    </row>
    <row r="29" spans="1:9">
      <c r="A29" t="s">
        <v>31</v>
      </c>
      <c r="B29" s="3">
        <f>93000000000*365.25*24*3600*$B$19</f>
        <v>5.467121595557496E+23</v>
      </c>
      <c r="C29" s="3">
        <f>(($B29/$B$35)/12)/5280</f>
        <v>272745130685140.06</v>
      </c>
      <c r="D29" t="s">
        <v>20</v>
      </c>
      <c r="E29" s="3">
        <f>(($C9/$B$35)/12)/5280</f>
        <v>40178583767595.906</v>
      </c>
      <c r="F29" t="s">
        <v>20</v>
      </c>
    </row>
    <row r="33" spans="1:7">
      <c r="A33" t="s">
        <v>27</v>
      </c>
      <c r="B33">
        <v>27.5</v>
      </c>
      <c r="C33" t="s">
        <v>26</v>
      </c>
    </row>
    <row r="34" spans="1:7">
      <c r="A34" t="s">
        <v>28</v>
      </c>
      <c r="B34">
        <v>300</v>
      </c>
      <c r="C34" t="s">
        <v>29</v>
      </c>
    </row>
    <row r="35" spans="1:7">
      <c r="A35" t="s">
        <v>32</v>
      </c>
      <c r="B35">
        <f>$B$23/$B$33</f>
        <v>31636.363636363636</v>
      </c>
      <c r="C35" t="s">
        <v>36</v>
      </c>
    </row>
    <row r="39" spans="1:7">
      <c r="A39" t="s">
        <v>38</v>
      </c>
      <c r="B39" s="10">
        <f>((1-(B40/B42)^2)^0.5)*100</f>
        <v>99.999999999625217</v>
      </c>
    </row>
    <row r="40" spans="1:7">
      <c r="A40" t="s">
        <v>37</v>
      </c>
      <c r="B40">
        <v>24</v>
      </c>
      <c r="C40" t="s">
        <v>17</v>
      </c>
    </row>
    <row r="41" spans="1:7">
      <c r="A41" t="s">
        <v>39</v>
      </c>
      <c r="B41">
        <v>1000</v>
      </c>
      <c r="C41" t="s">
        <v>15</v>
      </c>
    </row>
    <row r="42" spans="1:7">
      <c r="A42" t="s">
        <v>40</v>
      </c>
      <c r="B42">
        <f>B41*365.25*24</f>
        <v>8766000</v>
      </c>
      <c r="C42" t="s">
        <v>17</v>
      </c>
    </row>
    <row r="45" spans="1:7">
      <c r="A45">
        <v>70</v>
      </c>
      <c r="B45" s="11">
        <v>365.25</v>
      </c>
      <c r="C45" s="15">
        <v>24</v>
      </c>
      <c r="D45" s="16">
        <v>24</v>
      </c>
      <c r="E45" s="12"/>
      <c r="F45" s="18" t="s">
        <v>41</v>
      </c>
      <c r="G45">
        <f>A45*(B45/B46)*C45*(D45/D46)</f>
        <v>1.68</v>
      </c>
    </row>
    <row r="46" spans="1:7">
      <c r="B46" s="13">
        <v>1</v>
      </c>
      <c r="C46" s="17">
        <v>1</v>
      </c>
      <c r="D46" s="17">
        <v>8766000</v>
      </c>
      <c r="E46" s="14"/>
    </row>
    <row r="47" spans="1:7">
      <c r="F47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Warren Family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</dc:creator>
  <cp:lastModifiedBy>Warren</cp:lastModifiedBy>
  <dcterms:created xsi:type="dcterms:W3CDTF">2009-09-26T12:22:40Z</dcterms:created>
  <dcterms:modified xsi:type="dcterms:W3CDTF">2010-11-22T08:31:43Z</dcterms:modified>
</cp:coreProperties>
</file>